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edl\Desktop\NEW Proposal\"/>
    </mc:Choice>
  </mc:AlternateContent>
  <xr:revisionPtr revIDLastSave="0" documentId="8_{A4461F88-BFAE-48D8-A233-313305A90596}" xr6:coauthVersionLast="47" xr6:coauthVersionMax="47" xr10:uidLastSave="{00000000-0000-0000-0000-000000000000}"/>
  <bookViews>
    <workbookView xWindow="-120" yWindow="-120" windowWidth="29040" windowHeight="15840" xr2:uid="{DA3316F9-3BDD-47BD-98FB-1088A38709F6}"/>
  </bookViews>
  <sheets>
    <sheet name="Sheet1" sheetId="1" r:id="rId1"/>
  </sheets>
  <calcPr calcId="191029"/>
  <fileRecoveryPr repairLoad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0" i="1" l="1"/>
  <c r="E11" i="1" s="1"/>
  <c r="F15" i="1" s="1" a="1"/>
  <c r="F15" i="1" s="1"/>
  <c r="H4" i="1" l="1"/>
  <c r="F18" i="1" l="1"/>
  <c r="I4" i="1" l="1"/>
  <c r="G20" i="1"/>
  <c r="G23" i="1" l="1"/>
  <c r="J4" i="1" s="1"/>
  <c r="H25" i="1" l="1"/>
  <c r="H28" i="1" s="1"/>
  <c r="L4" i="1" s="1"/>
  <c r="L3" i="1" l="1"/>
  <c r="K4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<sst xmlns="http://schemas.openxmlformats.org/spreadsheetml/2006/main" count="34" uniqueCount="25">
  <si>
    <t>WAGE GROWTH OVER THE LIFE OF THE AGREEMENT</t>
  </si>
  <si>
    <t>Year 1 Gain</t>
  </si>
  <si>
    <t>Year 2 Gain</t>
  </si>
  <si>
    <t>Year 3 Gain</t>
  </si>
  <si>
    <t>Year 4 Gain</t>
  </si>
  <si>
    <t>GWI Year 1</t>
  </si>
  <si>
    <t>hourly rate increase</t>
  </si>
  <si>
    <t>GWI Year 2</t>
  </si>
  <si>
    <t>September 2025 hourly rate</t>
  </si>
  <si>
    <t>GWI Year 3</t>
  </si>
  <si>
    <t>September 2026 hourly rate</t>
  </si>
  <si>
    <t>GWI Year 4</t>
  </si>
  <si>
    <t>September 2027 hourly rate</t>
  </si>
  <si>
    <t>Input any other additional additives not currently receiving (license premium, pay additive)</t>
  </si>
  <si>
    <t>3rd shift premium</t>
  </si>
  <si>
    <t>Hourly rate at Year 4</t>
  </si>
  <si>
    <t xml:space="preserve">Team Leader Pay Amount </t>
  </si>
  <si>
    <t>Base Hourly rate - Current including the .44 cent COLA fold in</t>
  </si>
  <si>
    <t>Progression amount if applicable ($1 or $0.5 or "0" then hit enter)</t>
  </si>
  <si>
    <t>INPUT YOUR CURRENT BASE WAGE</t>
  </si>
  <si>
    <t>Upon ratification</t>
  </si>
  <si>
    <t xml:space="preserve">COLA/yr </t>
  </si>
  <si>
    <t>2nd shift premium</t>
  </si>
  <si>
    <t>Compounded growth from todays wage over the life</t>
  </si>
  <si>
    <t>more per hour from today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</si>
</sst>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8" formatCode="&quot;$&quot;#,##0.00_);[Red]\(&quot;$&quot;#,##0.00\)"/>
    <numFmt numFmtId="164" formatCode="&quot;$&quot;#,##0.00"/>
    <numFmt numFmtId="165" formatCode="0.0%"/>
  </numFmts>
  <fonts count="8" x14ac:knownFonts="1">
    <font>
      <sz val="11"/>
      <color theme="1"/>
      <name val="Aptos Narrow"/>
      <family val="2"/>
      <scheme val="minor"/>
    </font>
    <font>
      <b/>
      <sz val="36"/>
      <color theme="1"/>
      <name val="Aptos Narrow"/>
      <family val="2"/>
      <scheme val="minor"/>
    </font>
    <font>
      <sz val="18"/>
      <color theme="1"/>
      <name val="Aptos Narrow"/>
      <family val="2"/>
      <scheme val="minor"/>
    </font>
    <font>
      <b/>
      <sz val="18"/>
      <color theme="1"/>
      <name val="Aptos Narrow"/>
      <family val="2"/>
      <scheme val="minor"/>
    </font>
    <font>
      <sz val="48"/>
      <color theme="1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sz val="10"/>
      <color rgb="FF000000"/>
      <name val="Century Gothic"/>
      <family val="2"/>
    </font>
    <font>
      <sz val="10"/>
      <color theme="1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</fills>
  <borders count="11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7">
    <xf numFmtId="0" fontId="0" fillId="0" borderId="0" xfId="0"/>
    <xf numFmtId="0" fontId="2" fillId="0" borderId="2" xfId="0" applyFont="1" applyBorder="1" applyAlignment="1">
      <alignment horizontal="center" vertical="center" wrapText="1"/>
    </xf>
    <xf numFmtId="164" fontId="2" fillId="3" borderId="2" xfId="0" applyNumberFormat="1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right" vertical="center" wrapText="1"/>
    </xf>
    <xf numFmtId="0" fontId="4" fillId="0" borderId="0" xfId="0" applyFont="1" applyAlignment="1">
      <alignment vertical="center" wrapText="1"/>
    </xf>
    <xf numFmtId="0" fontId="4" fillId="0" borderId="0" xfId="0" applyFont="1"/>
    <xf numFmtId="0" fontId="4" fillId="0" borderId="0" xfId="0" applyFont="1" applyAlignment="1">
      <alignment horizontal="center" vertical="center" wrapText="1"/>
    </xf>
    <xf numFmtId="0" fontId="4" fillId="0" borderId="0" xfId="0" applyFont="1" applyAlignment="1">
      <alignment vertical="center"/>
    </xf>
    <xf numFmtId="0" fontId="4" fillId="0" borderId="4" xfId="0" applyFont="1" applyBorder="1"/>
    <xf numFmtId="0" fontId="4" fillId="0" borderId="0" xfId="0" applyFont="1" applyAlignment="1">
      <alignment horizontal="center"/>
    </xf>
    <xf numFmtId="0" fontId="2" fillId="0" borderId="2" xfId="0" applyFont="1" applyBorder="1" applyAlignment="1">
      <alignment horizontal="center" wrapText="1"/>
    </xf>
    <xf numFmtId="0" fontId="2" fillId="0" borderId="1" xfId="0" applyFont="1" applyBorder="1"/>
    <xf numFmtId="8" fontId="3" fillId="3" borderId="2" xfId="0" applyNumberFormat="1" applyFont="1" applyFill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/>
    </xf>
    <xf numFmtId="0" fontId="2" fillId="0" borderId="2" xfId="0" applyFont="1" applyBorder="1" applyAlignment="1">
      <alignment horizontal="center"/>
    </xf>
    <xf numFmtId="0" fontId="2" fillId="0" borderId="1" xfId="0" applyFont="1" applyBorder="1" applyAlignment="1">
      <alignment vertical="center" wrapText="1"/>
    </xf>
    <xf numFmtId="0" fontId="2" fillId="0" borderId="3" xfId="0" applyFont="1" applyBorder="1"/>
    <xf numFmtId="0" fontId="2" fillId="0" borderId="4" xfId="0" applyFont="1" applyBorder="1" applyAlignment="1">
      <alignment vertical="center" wrapText="1"/>
    </xf>
    <xf numFmtId="0" fontId="2" fillId="0" borderId="5" xfId="0" applyFont="1" applyBorder="1" applyAlignment="1">
      <alignment horizontal="center" vertical="center" wrapText="1"/>
    </xf>
    <xf numFmtId="165" fontId="2" fillId="0" borderId="1" xfId="0" applyNumberFormat="1" applyFont="1" applyBorder="1" applyAlignment="1">
      <alignment vertical="center" wrapText="1"/>
    </xf>
    <xf numFmtId="8" fontId="2" fillId="0" borderId="1" xfId="0" applyNumberFormat="1" applyFont="1" applyBorder="1" applyAlignment="1">
      <alignment vertical="center" wrapText="1"/>
    </xf>
    <xf numFmtId="0" fontId="1" fillId="4" borderId="6" xfId="0" applyFont="1" applyFill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164" fontId="3" fillId="3" borderId="2" xfId="0" applyNumberFormat="1" applyFont="1" applyFill="1" applyBorder="1" applyAlignment="1">
      <alignment horizontal="center" vertical="center"/>
    </xf>
    <xf numFmtId="8" fontId="3" fillId="3" borderId="1" xfId="0" applyNumberFormat="1" applyFont="1" applyFill="1" applyBorder="1" applyAlignment="1">
      <alignment vertical="center" wrapText="1"/>
    </xf>
    <xf numFmtId="0" fontId="2" fillId="0" borderId="0" xfId="0" applyFont="1" applyBorder="1" applyAlignment="1">
      <alignment vertical="center" wrapText="1"/>
    </xf>
    <xf numFmtId="0" fontId="2" fillId="0" borderId="0" xfId="0" applyFont="1" applyBorder="1" applyAlignment="1">
      <alignment horizontal="center" wrapText="1"/>
    </xf>
    <xf numFmtId="0" fontId="2" fillId="0" borderId="0" xfId="0" applyFont="1" applyBorder="1"/>
    <xf numFmtId="0" fontId="2" fillId="0" borderId="0" xfId="0" applyFont="1" applyBorder="1" applyAlignment="1">
      <alignment horizontal="center" vertical="top" wrapText="1"/>
    </xf>
    <xf numFmtId="0" fontId="3" fillId="0" borderId="0" xfId="0" applyFont="1" applyBorder="1" applyAlignment="1">
      <alignment horizontal="center" vertical="center" wrapText="1"/>
    </xf>
    <xf numFmtId="10" fontId="3" fillId="0" borderId="0" xfId="0" applyNumberFormat="1" applyFont="1" applyBorder="1" applyAlignment="1">
      <alignment horizontal="center" vertical="center" wrapText="1"/>
    </xf>
    <xf numFmtId="8" fontId="2" fillId="0" borderId="0" xfId="0" applyNumberFormat="1" applyFont="1" applyBorder="1" applyAlignment="1">
      <alignment horizontal="center" vertical="center" wrapText="1"/>
    </xf>
    <xf numFmtId="0" fontId="2" fillId="0" borderId="0" xfId="0" applyFont="1" applyBorder="1" applyAlignment="1">
      <alignment vertical="center"/>
    </xf>
    <xf numFmtId="165" fontId="2" fillId="0" borderId="0" xfId="0" applyNumberFormat="1" applyFont="1" applyBorder="1" applyAlignment="1">
      <alignment vertical="center" wrapText="1"/>
    </xf>
    <xf numFmtId="0" fontId="3" fillId="0" borderId="0" xfId="0" applyFont="1" applyBorder="1" applyAlignment="1">
      <alignment vertical="center" wrapText="1"/>
    </xf>
    <xf numFmtId="0" fontId="4" fillId="0" borderId="0" xfId="0" applyFont="1" applyBorder="1"/>
    <xf numFmtId="10" fontId="2" fillId="0" borderId="0" xfId="0" applyNumberFormat="1" applyFont="1" applyBorder="1" applyAlignment="1">
      <alignment horizontal="right"/>
    </xf>
    <xf numFmtId="8" fontId="2" fillId="0" borderId="0" xfId="0" applyNumberFormat="1" applyFont="1" applyBorder="1" applyAlignment="1">
      <alignment vertical="center" wrapText="1"/>
    </xf>
    <xf numFmtId="164" fontId="2" fillId="0" borderId="0" xfId="0" applyNumberFormat="1" applyFont="1" applyBorder="1" applyAlignment="1">
      <alignment vertical="center" wrapText="1"/>
    </xf>
    <xf numFmtId="0" fontId="3" fillId="0" borderId="0" xfId="0" applyFont="1" applyBorder="1" applyAlignment="1">
      <alignment vertical="center"/>
    </xf>
    <xf numFmtId="0" fontId="2" fillId="0" borderId="0" xfId="0" applyFont="1" applyBorder="1" applyAlignment="1">
      <alignment horizontal="center" vertical="center" wrapText="1"/>
    </xf>
    <xf numFmtId="8" fontId="2" fillId="3" borderId="0" xfId="0" applyNumberFormat="1" applyFont="1" applyFill="1" applyBorder="1" applyAlignment="1">
      <alignment vertical="center" wrapText="1"/>
    </xf>
    <xf numFmtId="0" fontId="4" fillId="0" borderId="1" xfId="0" applyFont="1" applyBorder="1"/>
    <xf numFmtId="0" fontId="5" fillId="0" borderId="0" xfId="0" applyFont="1" applyBorder="1" applyAlignment="1">
      <alignment horizontal="right" vertical="center" wrapText="1"/>
    </xf>
    <xf numFmtId="8" fontId="2" fillId="2" borderId="9" xfId="0" applyNumberFormat="1" applyFont="1" applyFill="1" applyBorder="1" applyAlignment="1">
      <alignment horizontal="center" vertical="center" wrapText="1"/>
    </xf>
    <xf numFmtId="0" fontId="2" fillId="0" borderId="0" xfId="0" applyFont="1" applyBorder="1" applyAlignment="1">
      <alignment horizontal="right"/>
    </xf>
    <xf numFmtId="0" fontId="3" fillId="0" borderId="0" xfId="0" applyFont="1" applyBorder="1"/>
    <xf numFmtId="0" fontId="6" fillId="0" borderId="0" xfId="0" applyFont="1" applyAlignment="1">
      <alignment horizontal="right" readingOrder="1"/>
    </xf>
    <xf numFmtId="0" fontId="7" fillId="0" borderId="0" xfId="0" applyFont="1"/>
    <xf numFmtId="0" fontId="6" fillId="3" borderId="0" xfId="0" applyFont="1" applyFill="1" applyAlignment="1">
      <alignment horizontal="center" vertical="center" readingOrder="1"/>
    </xf>
    <xf numFmtId="0" fontId="4" fillId="3" borderId="0" xfId="0" applyFont="1" applyFill="1" applyAlignment="1">
      <alignment horizontal="center"/>
    </xf>
    <xf numFmtId="8" fontId="2" fillId="2" borderId="10" xfId="0" applyNumberFormat="1" applyFont="1" applyFill="1" applyBorder="1" applyAlignment="1">
      <alignment vertical="center" wrapText="1"/>
    </xf>
    <xf numFmtId="164" fontId="2" fillId="2" borderId="10" xfId="0" applyNumberFormat="1" applyFont="1" applyFill="1" applyBorder="1" applyAlignment="1">
      <alignment vertical="center" wrapText="1"/>
    </xf>
    <xf numFmtId="164" fontId="2" fillId="2" borderId="10" xfId="0" applyNumberFormat="1" applyFont="1" applyFill="1" applyBorder="1" applyAlignment="1">
      <alignment vertical="center"/>
    </xf>
    <xf numFmtId="164" fontId="2" fillId="2" borderId="10" xfId="0" applyNumberFormat="1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3EE7CD-9B03-4321-97D5-9515D550368B}">
  <dimension ref="E1:N34"/>
  <sheetViews>
    <sheetView tabSelected="1" topLeftCell="A2" zoomScaleNormal="100" workbookViewId="0">
      <selection activeCell="G10" sqref="G10"/>
    </sheetView>
  </sheetViews>
  <sheetFormatPr defaultColWidth="9.140625" defaultRowHeight="63.75" x14ac:dyDescent="1"/>
  <cols>
    <col min="1" max="4" width="9.140625" style="6"/>
    <col min="5" max="5" width="26" style="6" customWidth="1"/>
    <col min="6" max="6" width="30.28515625" style="6" customWidth="1"/>
    <col min="7" max="7" width="24.42578125" style="6" customWidth="1"/>
    <col min="8" max="8" width="19.5703125" style="6" customWidth="1"/>
    <col min="9" max="9" width="19.140625" style="6" customWidth="1"/>
    <col min="10" max="10" width="18.42578125" style="6" customWidth="1"/>
    <col min="11" max="11" width="19.42578125" style="6" customWidth="1"/>
    <col min="12" max="12" width="45" style="10" customWidth="1"/>
    <col min="13" max="13" width="11.5703125" style="6" customWidth="1"/>
    <col min="14" max="16384" width="9.140625" style="6"/>
  </cols>
  <sheetData>
    <row r="1" spans="5:14" ht="64.5" thickBot="1" x14ac:dyDescent="1.05">
      <c r="E1" s="22" t="s">
        <v>0</v>
      </c>
      <c r="F1" s="23"/>
      <c r="G1" s="23"/>
      <c r="H1" s="23"/>
      <c r="I1" s="23"/>
      <c r="J1" s="23"/>
      <c r="K1" s="23"/>
      <c r="L1" s="24"/>
      <c r="M1" s="5"/>
      <c r="N1" s="5"/>
    </row>
    <row r="2" spans="5:14" ht="72.75" thickBot="1" x14ac:dyDescent="1.05">
      <c r="E2" s="4" t="s">
        <v>19</v>
      </c>
      <c r="F2" s="46">
        <v>26.5</v>
      </c>
      <c r="G2" s="42"/>
      <c r="H2" s="28">
        <v>2024</v>
      </c>
      <c r="I2" s="28">
        <v>2025</v>
      </c>
      <c r="J2" s="28">
        <v>2026</v>
      </c>
      <c r="K2" s="28">
        <v>2027</v>
      </c>
      <c r="L2" s="11" t="s">
        <v>15</v>
      </c>
      <c r="M2" s="5"/>
      <c r="N2" s="5"/>
    </row>
    <row r="3" spans="5:14" ht="72" x14ac:dyDescent="1">
      <c r="E3" s="12"/>
      <c r="F3" s="30" t="s">
        <v>17</v>
      </c>
      <c r="G3" s="27"/>
      <c r="H3" s="31" t="s">
        <v>1</v>
      </c>
      <c r="I3" s="31" t="s">
        <v>2</v>
      </c>
      <c r="J3" s="31" t="s">
        <v>3</v>
      </c>
      <c r="K3" s="31" t="s">
        <v>4</v>
      </c>
      <c r="L3" s="13">
        <f>H28+E5+E6+E7+E8</f>
        <v>38.068090314999999</v>
      </c>
      <c r="M3" s="5"/>
      <c r="N3" s="5"/>
    </row>
    <row r="4" spans="5:14" ht="72" customHeight="1" x14ac:dyDescent="1">
      <c r="E4" s="12"/>
      <c r="F4" s="29"/>
      <c r="G4" s="45" t="s">
        <v>23</v>
      </c>
      <c r="H4" s="32">
        <f>SUM(E11/F2-1)</f>
        <v>0.13000000000000012</v>
      </c>
      <c r="I4" s="32">
        <f>SUM(F18/F2-1)</f>
        <v>0.23170000000000002</v>
      </c>
      <c r="J4" s="32">
        <f>SUM(G23/F2-1)</f>
        <v>0.34255300000000011</v>
      </c>
      <c r="K4" s="32">
        <f>SUM(H28/F2-1)</f>
        <v>0.43653170999999991</v>
      </c>
      <c r="L4" s="13">
        <f>SUM(H28-F2+E5+E6+E7+E8)</f>
        <v>11.568090314999999</v>
      </c>
      <c r="M4" s="5"/>
      <c r="N4" s="5"/>
    </row>
    <row r="5" spans="5:14" ht="27" customHeight="1" x14ac:dyDescent="1">
      <c r="E5" s="55"/>
      <c r="F5" s="29" t="s">
        <v>22</v>
      </c>
      <c r="G5" s="33">
        <v>1.25</v>
      </c>
      <c r="H5" s="27"/>
      <c r="I5" s="27"/>
      <c r="J5" s="27"/>
      <c r="K5" s="27"/>
      <c r="L5" s="14" t="s">
        <v>24</v>
      </c>
      <c r="M5" s="5"/>
      <c r="N5" s="5"/>
    </row>
    <row r="6" spans="5:14" ht="31.5" customHeight="1" x14ac:dyDescent="1">
      <c r="E6" s="56"/>
      <c r="F6" s="29" t="s">
        <v>14</v>
      </c>
      <c r="G6" s="33">
        <v>0.3</v>
      </c>
      <c r="H6" s="27"/>
      <c r="I6" s="27"/>
      <c r="J6" s="29"/>
      <c r="K6" s="29"/>
      <c r="L6" s="15"/>
      <c r="N6" s="5"/>
    </row>
    <row r="7" spans="5:14" ht="28.5" customHeight="1" x14ac:dyDescent="1">
      <c r="E7" s="56"/>
      <c r="F7" s="34" t="s">
        <v>13</v>
      </c>
      <c r="G7" s="33"/>
      <c r="H7" s="27"/>
      <c r="I7" s="27"/>
      <c r="J7" s="29"/>
      <c r="K7" s="29"/>
      <c r="L7" s="15"/>
      <c r="N7" s="5"/>
    </row>
    <row r="8" spans="5:14" ht="36.75" customHeight="1" x14ac:dyDescent="1">
      <c r="E8" s="56"/>
      <c r="F8" s="29" t="s">
        <v>16</v>
      </c>
      <c r="G8" s="33"/>
      <c r="H8" s="27"/>
      <c r="I8" s="27"/>
      <c r="J8" s="29"/>
      <c r="K8" s="49"/>
      <c r="L8" s="25"/>
      <c r="N8" s="5"/>
    </row>
    <row r="9" spans="5:14" ht="35.25" customHeight="1" x14ac:dyDescent="1">
      <c r="E9" s="20">
        <v>0.13</v>
      </c>
      <c r="F9" s="36" t="s">
        <v>5</v>
      </c>
      <c r="G9" s="27"/>
      <c r="H9" s="27"/>
      <c r="I9" s="37"/>
      <c r="J9" s="47"/>
      <c r="L9" s="51"/>
      <c r="N9" s="5"/>
    </row>
    <row r="10" spans="5:14" ht="33.75" customHeight="1" x14ac:dyDescent="1">
      <c r="E10" s="21">
        <f>SUM(F2*E9)</f>
        <v>3.4450000000000003</v>
      </c>
      <c r="F10" s="27" t="s">
        <v>6</v>
      </c>
      <c r="G10" s="27"/>
      <c r="H10" s="27"/>
      <c r="I10" s="37"/>
      <c r="J10" s="29"/>
      <c r="K10" s="38"/>
      <c r="L10" s="52"/>
      <c r="N10" s="5"/>
    </row>
    <row r="11" spans="5:14" ht="33.75" customHeight="1" x14ac:dyDescent="1">
      <c r="E11" s="26">
        <f>SUM(F2+E10)</f>
        <v>29.945</v>
      </c>
      <c r="F11" s="34" t="s">
        <v>20</v>
      </c>
      <c r="G11" s="27"/>
      <c r="H11" s="27"/>
      <c r="I11" s="37"/>
      <c r="J11" s="29"/>
      <c r="K11" s="50"/>
      <c r="L11" s="2"/>
      <c r="N11" s="5"/>
    </row>
    <row r="12" spans="5:14" ht="36.75" customHeight="1" x14ac:dyDescent="1">
      <c r="E12" s="53"/>
      <c r="F12" s="34" t="s">
        <v>18</v>
      </c>
      <c r="G12" s="27"/>
      <c r="H12" s="29"/>
      <c r="I12" s="37"/>
      <c r="J12" s="34"/>
      <c r="K12" s="27"/>
      <c r="L12" s="3"/>
      <c r="M12" s="5"/>
      <c r="N12" s="5"/>
    </row>
    <row r="13" spans="5:14" ht="33" customHeight="1" x14ac:dyDescent="1">
      <c r="E13" s="54"/>
      <c r="F13" s="34" t="s">
        <v>21</v>
      </c>
      <c r="G13" s="27"/>
      <c r="H13" s="29"/>
      <c r="I13" s="37"/>
      <c r="J13" s="27"/>
      <c r="K13" s="27"/>
      <c r="L13" s="15"/>
      <c r="M13" s="5"/>
      <c r="N13" s="5"/>
    </row>
    <row r="14" spans="5:14" ht="27" customHeight="1" x14ac:dyDescent="1">
      <c r="E14" s="44"/>
      <c r="F14" s="35">
        <v>0.09</v>
      </c>
      <c r="G14" s="41" t="s">
        <v>7</v>
      </c>
      <c r="H14" s="37"/>
      <c r="I14" s="27"/>
      <c r="J14" s="27"/>
      <c r="K14" s="27"/>
      <c r="L14" s="1"/>
      <c r="M14" s="5"/>
      <c r="N14" s="5"/>
    </row>
    <row r="15" spans="5:14" ht="27" customHeight="1" x14ac:dyDescent="1">
      <c r="E15" s="12"/>
      <c r="F15" s="39" cm="1">
        <f t="array" ref="F15">SUM(E11:E13*F14)</f>
        <v>2.6950499999999997</v>
      </c>
      <c r="G15" s="34" t="s">
        <v>6</v>
      </c>
      <c r="H15" s="37"/>
      <c r="I15" s="27"/>
      <c r="J15" s="27"/>
      <c r="K15" s="27"/>
      <c r="L15" s="1"/>
      <c r="M15" s="5"/>
      <c r="N15" s="5"/>
    </row>
    <row r="16" spans="5:14" ht="29.25" customHeight="1" x14ac:dyDescent="1">
      <c r="E16" s="16"/>
      <c r="F16" s="53"/>
      <c r="G16" s="34" t="s">
        <v>18</v>
      </c>
      <c r="H16" s="37"/>
      <c r="I16" s="27"/>
      <c r="J16" s="27"/>
      <c r="K16" s="27"/>
      <c r="L16" s="1"/>
      <c r="M16" s="5"/>
      <c r="N16" s="5"/>
    </row>
    <row r="17" spans="5:14" ht="30" customHeight="1" x14ac:dyDescent="1">
      <c r="E17" s="12"/>
      <c r="F17" s="54"/>
      <c r="G17" s="34" t="s">
        <v>21</v>
      </c>
      <c r="H17" s="37"/>
      <c r="I17" s="27"/>
      <c r="J17" s="27"/>
      <c r="K17" s="27"/>
      <c r="L17" s="1"/>
      <c r="M17" s="5"/>
      <c r="N17" s="5"/>
    </row>
    <row r="18" spans="5:14" ht="30.75" customHeight="1" x14ac:dyDescent="1">
      <c r="E18" s="12"/>
      <c r="F18" s="43">
        <f>SUM(E11+F15+F16+F17)</f>
        <v>32.640050000000002</v>
      </c>
      <c r="G18" s="34" t="s">
        <v>8</v>
      </c>
      <c r="H18" s="37"/>
      <c r="I18" s="27"/>
      <c r="J18" s="27"/>
      <c r="K18" s="27"/>
      <c r="L18" s="1"/>
      <c r="M18" s="5"/>
      <c r="N18" s="5"/>
    </row>
    <row r="19" spans="5:14" ht="36.75" customHeight="1" x14ac:dyDescent="1">
      <c r="E19" s="12"/>
      <c r="F19" s="29"/>
      <c r="G19" s="35">
        <v>0.09</v>
      </c>
      <c r="H19" s="41" t="s">
        <v>9</v>
      </c>
      <c r="I19" s="37"/>
      <c r="J19" s="27"/>
      <c r="K19" s="27"/>
      <c r="L19" s="1"/>
      <c r="M19" s="5"/>
      <c r="N19" s="5"/>
    </row>
    <row r="20" spans="5:14" ht="31.5" customHeight="1" x14ac:dyDescent="1">
      <c r="E20" s="12"/>
      <c r="F20" s="29"/>
      <c r="G20" s="40">
        <f>SUM(F18*G19)</f>
        <v>2.9376045</v>
      </c>
      <c r="H20" s="34" t="s">
        <v>6</v>
      </c>
      <c r="I20" s="37"/>
      <c r="J20" s="27"/>
      <c r="K20" s="27"/>
      <c r="L20" s="1"/>
      <c r="M20" s="5"/>
      <c r="N20" s="5"/>
    </row>
    <row r="21" spans="5:14" ht="32.25" customHeight="1" x14ac:dyDescent="1">
      <c r="E21" s="12"/>
      <c r="F21" s="29"/>
      <c r="G21" s="53"/>
      <c r="H21" s="34" t="s">
        <v>18</v>
      </c>
      <c r="I21" s="37"/>
      <c r="J21" s="27"/>
      <c r="K21" s="27"/>
      <c r="L21" s="1"/>
      <c r="M21" s="5"/>
      <c r="N21" s="5"/>
    </row>
    <row r="22" spans="5:14" ht="32.25" customHeight="1" x14ac:dyDescent="1">
      <c r="E22" s="12"/>
      <c r="F22" s="29"/>
      <c r="G22" s="54"/>
      <c r="H22" s="34" t="s">
        <v>21</v>
      </c>
      <c r="I22" s="37"/>
      <c r="J22" s="27"/>
      <c r="K22" s="27"/>
      <c r="L22" s="1"/>
      <c r="M22" s="5"/>
      <c r="N22" s="5"/>
    </row>
    <row r="23" spans="5:14" ht="27.75" customHeight="1" x14ac:dyDescent="1">
      <c r="E23" s="12"/>
      <c r="F23" s="48"/>
      <c r="G23" s="43">
        <f>SUM(F18+G20+G21+G22)</f>
        <v>35.577654500000001</v>
      </c>
      <c r="H23" s="34" t="s">
        <v>10</v>
      </c>
      <c r="I23" s="37"/>
      <c r="J23" s="27"/>
      <c r="K23" s="27"/>
      <c r="L23" s="1"/>
      <c r="M23" s="5"/>
      <c r="N23" s="5"/>
    </row>
    <row r="24" spans="5:14" ht="37.5" customHeight="1" x14ac:dyDescent="1">
      <c r="E24" s="12"/>
      <c r="F24" s="29"/>
      <c r="G24" s="29"/>
      <c r="H24" s="35">
        <v>7.0000000000000007E-2</v>
      </c>
      <c r="I24" s="41" t="s">
        <v>11</v>
      </c>
      <c r="J24" s="27"/>
      <c r="K24" s="27"/>
      <c r="L24" s="1"/>
      <c r="M24" s="5"/>
      <c r="N24" s="5"/>
    </row>
    <row r="25" spans="5:14" ht="27" customHeight="1" x14ac:dyDescent="1">
      <c r="E25" s="12"/>
      <c r="F25" s="29"/>
      <c r="G25" s="29"/>
      <c r="H25" s="40">
        <f>SUM(G23*H24)</f>
        <v>2.4904358150000001</v>
      </c>
      <c r="I25" s="34" t="s">
        <v>6</v>
      </c>
      <c r="J25" s="37"/>
      <c r="K25" s="27"/>
      <c r="L25" s="1"/>
      <c r="M25" s="5"/>
      <c r="N25" s="5"/>
    </row>
    <row r="26" spans="5:14" ht="34.5" customHeight="1" x14ac:dyDescent="1">
      <c r="E26" s="12"/>
      <c r="F26" s="29"/>
      <c r="G26" s="29"/>
      <c r="H26" s="53"/>
      <c r="I26" s="34" t="s">
        <v>18</v>
      </c>
      <c r="J26" s="37"/>
      <c r="K26" s="27"/>
      <c r="L26" s="1"/>
      <c r="M26" s="5"/>
      <c r="N26" s="5"/>
    </row>
    <row r="27" spans="5:14" ht="34.5" customHeight="1" x14ac:dyDescent="1">
      <c r="E27" s="12"/>
      <c r="F27" s="29"/>
      <c r="G27" s="27"/>
      <c r="H27" s="54"/>
      <c r="I27" s="34" t="s">
        <v>21</v>
      </c>
      <c r="J27" s="37"/>
      <c r="K27" s="27"/>
      <c r="L27" s="1"/>
      <c r="M27" s="5"/>
      <c r="N27" s="5"/>
    </row>
    <row r="28" spans="5:14" ht="27" customHeight="1" x14ac:dyDescent="1">
      <c r="E28" s="12"/>
      <c r="F28" s="29"/>
      <c r="G28" s="27"/>
      <c r="H28" s="43">
        <f>SUM(G23+H25+H26+H27)</f>
        <v>38.068090314999999</v>
      </c>
      <c r="I28" s="34" t="s">
        <v>12</v>
      </c>
      <c r="J28" s="37"/>
      <c r="K28" s="27"/>
      <c r="L28" s="1"/>
      <c r="M28" s="5"/>
      <c r="N28" s="5"/>
    </row>
    <row r="29" spans="5:14" ht="32.25" customHeight="1" thickBot="1" x14ac:dyDescent="1.05">
      <c r="E29" s="17"/>
      <c r="F29" s="9"/>
      <c r="G29" s="9"/>
      <c r="H29" s="9"/>
      <c r="I29" s="9"/>
      <c r="J29" s="9"/>
      <c r="K29" s="18"/>
      <c r="L29" s="19"/>
      <c r="M29" s="5"/>
      <c r="N29" s="5"/>
    </row>
    <row r="30" spans="5:14" x14ac:dyDescent="1">
      <c r="G30" s="5"/>
      <c r="H30" s="5"/>
      <c r="K30" s="5"/>
      <c r="L30" s="7"/>
      <c r="M30" s="5"/>
      <c r="N30" s="5"/>
    </row>
    <row r="31" spans="5:14" x14ac:dyDescent="1">
      <c r="G31" s="5"/>
      <c r="H31" s="5"/>
      <c r="K31" s="5"/>
      <c r="L31" s="7"/>
      <c r="M31" s="5"/>
      <c r="N31" s="5"/>
    </row>
    <row r="32" spans="5:14" x14ac:dyDescent="1">
      <c r="G32" s="5"/>
      <c r="H32" s="5"/>
      <c r="K32" s="5"/>
      <c r="L32" s="7"/>
      <c r="M32" s="5"/>
      <c r="N32" s="5"/>
    </row>
    <row r="33" spans="5:14" x14ac:dyDescent="1">
      <c r="G33" s="5"/>
      <c r="H33" s="5"/>
      <c r="I33" s="5"/>
      <c r="J33" s="5"/>
      <c r="K33" s="5"/>
      <c r="L33" s="7"/>
      <c r="M33" s="5"/>
      <c r="N33" s="5"/>
    </row>
    <row r="34" spans="5:14" x14ac:dyDescent="1">
      <c r="E34" s="8"/>
      <c r="F34" s="5"/>
      <c r="G34" s="5"/>
      <c r="H34" s="5"/>
      <c r="I34" s="5"/>
      <c r="J34" s="5"/>
      <c r="K34" s="5"/>
      <c r="L34" s="7"/>
      <c r="M34" s="5"/>
      <c r="N34" s="5"/>
    </row>
  </sheetData>
  <sheetProtection algorithmName="SHA-512" hashValue="sd/+OCSKl4uYs8Vn7ZQDHZwrk/wcsbqIifGFzncse/W71d/1/bkJ13gOIkTw8lirRON9tomkdP8e2TGJRSeMrA==" saltValue="lhRbLocNo/EqCZqYwsx4fQ==" spinCount="100000" sheet="1" formatCells="0" formatColumns="0" formatRows="0" insertColumns="0" insertRows="0" insertHyperlinks="0" deleteColumns="0" deleteRows="0" sort="0" autoFilter="0" pivotTables="0"/>
  <protectedRanges>
    <protectedRange sqref="L8:L9 L11:L12" name="Range7"/>
    <protectedRange sqref="F16:F17" name="Range4"/>
    <protectedRange sqref="E12:E13" name="Range3"/>
    <protectedRange sqref="E5:E8" name="Range2"/>
    <protectedRange sqref="F2" name="Range1"/>
    <protectedRange sqref="G21:G22" name="Range5"/>
    <protectedRange sqref="H26:H27" name="Range6"/>
  </protectedRanges>
  <mergeCells count="1">
    <mergeCell ref="E1:L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 Lutgen</dc:creator>
  <cp:lastModifiedBy>Ed Lutgen</cp:lastModifiedBy>
  <dcterms:created xsi:type="dcterms:W3CDTF">2024-09-08T18:59:39Z</dcterms:created>
  <dcterms:modified xsi:type="dcterms:W3CDTF">2024-11-01T17:17:28Z</dcterms:modified>
</cp:coreProperties>
</file>